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Sheet1!$A$2:$R$31</definedName>
    <definedName name="_xlnm.Print_Titles" localSheetId="0">Sheet1!$2:$3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pc</author>
  </authors>
  <commentList>
    <comment ref="H17" authorId="0">
      <text>
        <r>
          <rPr>
            <b/>
            <sz val="16"/>
            <rFont val="宋体"/>
            <charset val="134"/>
          </rPr>
          <t>pc:</t>
        </r>
        <r>
          <rPr>
            <sz val="16"/>
            <rFont val="宋体"/>
            <charset val="134"/>
          </rPr>
          <t xml:space="preserve">
中村项目的0.6305公顷加到了该项目</t>
        </r>
      </text>
    </comment>
  </commentList>
</comments>
</file>

<file path=xl/sharedStrings.xml><?xml version="1.0" encoding="utf-8"?>
<sst xmlns="http://schemas.openxmlformats.org/spreadsheetml/2006/main" count="153" uniqueCount="75">
  <si>
    <t>福绵区补充耕地项目指标信息表</t>
  </si>
  <si>
    <t>序号</t>
  </si>
  <si>
    <t>设区市</t>
  </si>
  <si>
    <t>县（区、市）</t>
  </si>
  <si>
    <t>补充耕地项目备案编号</t>
  </si>
  <si>
    <t>补充耕地项目名称</t>
  </si>
  <si>
    <t>项目入库时间</t>
  </si>
  <si>
    <t>在库剩余指标（公顷）</t>
  </si>
  <si>
    <t>项目投资单位</t>
  </si>
  <si>
    <t>4.16理论应节余指标</t>
  </si>
  <si>
    <t>备注</t>
  </si>
  <si>
    <t>使用类型</t>
  </si>
  <si>
    <t>使用量（公顷）</t>
  </si>
  <si>
    <t>结余情况（公顷）</t>
  </si>
  <si>
    <t>使用时间</t>
  </si>
  <si>
    <t>11.13理论应节余指标</t>
  </si>
  <si>
    <t>耕地数量</t>
  </si>
  <si>
    <t>水田规模</t>
  </si>
  <si>
    <t>挂钩、交易、核减、冻结、其他</t>
  </si>
  <si>
    <t>玉林市</t>
  </si>
  <si>
    <t>福绵区</t>
  </si>
  <si>
    <t>Z45090320220029</t>
  </si>
  <si>
    <t>玉林市福绵区樟木镇旺老村等2个村土地综合整治项目</t>
  </si>
  <si>
    <t>广西贵港建设集团有限公司</t>
  </si>
  <si>
    <t>挂钩</t>
  </si>
  <si>
    <t>2022年12月签订交易合同，出让水田规模86.7亩，2024年8月签订补充协议，出让水田规模83.0493亩，2025年9月1日挂钩指标</t>
  </si>
  <si>
    <t>Z45090320220031</t>
  </si>
  <si>
    <t>玉林市福绵区沙田镇苏立村土地综合整治项目</t>
  </si>
  <si>
    <t>宁夏公路桥梁建设有限公司</t>
  </si>
  <si>
    <t>2022年12月签订交易合同，出让水田规模64亩，2024年8月签订补充协议，出让水田规模40.0617亩，2025年9月1日挂钩指标</t>
  </si>
  <si>
    <t>Z45090320220035</t>
  </si>
  <si>
    <t>玉林市福绵区福绵镇土地综合整治项目（Ⅰ期）</t>
  </si>
  <si>
    <t>四川省万瑞建筑工程有限公司</t>
  </si>
  <si>
    <t>该项目收储20%后可使用节余指标为：耕地数量4.8247公顷，水田规模4.773公顷，根据桂自然资办【2024】226号先进先出规定，以下项目优先使用福绵镇（一期）项目指标：
（1）2024.12.13挂钩环北部湾广西水资源配置工程（玉林段）：耕地数量3.2056公顷，水田规模3.0787公顷。
（2）2025.2.5挂钩玉林市福绵区2025年第一批次农村宅基地农用地转建设用地：耕地数量0.0489公顷，水田规模0.0316公顷。
（3）2025.2.25挂钩玉林市福绵区2025年第一批次乡镇建设用地（豪丰）：耕地数量0.6088公顷，水田规模0.347公顷。
因此，该项目截至2025年4月16日共使用耕地数量3.8633公顷，水田规模3.4573公顷，理论节余指标为耕地数量0.9614公顷，水田规模1.3157公顷。</t>
  </si>
  <si>
    <t>核减</t>
  </si>
  <si>
    <t>玉林市福绵区樟木镇中村村等4个村土地综合整治项目因“耕地”上造耕地问题原因核减指标</t>
  </si>
  <si>
    <t>Z45090320210023</t>
  </si>
  <si>
    <t>玉林市福绵区沙田镇上中村等六个村土地综合整治项目</t>
  </si>
  <si>
    <t>广西星锦投资有限公司</t>
  </si>
  <si>
    <t>冻结</t>
  </si>
  <si>
    <t>占补专项复耕整改存在非农化非粮化问题项目，玉林市福绵区新桥镇等3个镇耕地提质改造项目（FMXM201805）</t>
  </si>
  <si>
    <t>核减福绵区樟木镇等2个镇可调整园地耕地提质改造项目(FMXM201905)0.2399公顷水田规模</t>
  </si>
  <si>
    <t>玉林（福绵）节能环保产业园至船埠码头公路工程项目[暨玉林（福绵）南福新区玉福大道横路建设项目]</t>
  </si>
  <si>
    <t>Z45090320220018</t>
  </si>
  <si>
    <t>玉林市福绵区福绵镇宝岭村、镇石村、樟木镇上泉村土地综合整治项目</t>
  </si>
  <si>
    <t>广西浩翔建设有限公司</t>
  </si>
  <si>
    <t>Z45090320210016</t>
  </si>
  <si>
    <t>玉林市福绵区樟木镇土地综合整治项目（Ⅱ期）</t>
  </si>
  <si>
    <t>其他</t>
  </si>
  <si>
    <t>玉林市收储10%指标</t>
  </si>
  <si>
    <t>Z45090320220030</t>
  </si>
  <si>
    <t>玉林市福绵区沙田镇苏立村良平村樟木镇松山村土地综合整治项目</t>
  </si>
  <si>
    <r>
      <rPr>
        <sz val="14"/>
        <rFont val="仿宋_GB2312"/>
        <charset val="134"/>
      </rPr>
      <t>广西巨</t>
    </r>
    <r>
      <rPr>
        <sz val="14"/>
        <rFont val="宋体"/>
        <charset val="134"/>
      </rPr>
      <t>昇</t>
    </r>
    <r>
      <rPr>
        <sz val="14"/>
        <rFont val="仿宋_GB2312"/>
        <charset val="134"/>
      </rPr>
      <t>投资有限公司</t>
    </r>
  </si>
  <si>
    <t>Z45090320210036</t>
  </si>
  <si>
    <t>玉林市福绵区福绵镇、新桥镇土地综合整治项目（II期）</t>
  </si>
  <si>
    <t>广西嘉惠建设工程有限公司</t>
  </si>
  <si>
    <t>Z45090320210029</t>
  </si>
  <si>
    <t>玉林市福绵区福绵镇横岭村、新桥镇新沙村、辛仓村土地综合整治项目</t>
  </si>
  <si>
    <t>广西盈润建筑工程有限公司</t>
  </si>
  <si>
    <t>截至4.16市级未收储</t>
  </si>
  <si>
    <t>Z45090320250001</t>
  </si>
  <si>
    <t>玉林市福绵区成均镇万福村等7个村土地综合整治项目</t>
  </si>
  <si>
    <t>自治区收储10%指标</t>
  </si>
  <si>
    <t>Z45090320250002</t>
  </si>
  <si>
    <t>玉林市福绵区成均镇岭肚村等7个村土地综合整治项目</t>
  </si>
  <si>
    <t>Z45090320250003</t>
  </si>
  <si>
    <t>玉林市福绵区成均镇社岗村等9个村土地综合整治项目</t>
  </si>
  <si>
    <t>Z45082120200004</t>
  </si>
  <si>
    <t>平南县大安镇、上渡街道土地开垦项目（桂耕指合[2025]1号）</t>
  </si>
  <si>
    <t>在自治区平台跨市域征集指标（购买平南县指标）</t>
  </si>
  <si>
    <t>解冻指标</t>
  </si>
  <si>
    <t>项目解冻指标</t>
  </si>
  <si>
    <t>解冻指标4.0453公顷，又冻结3.1786公顷</t>
  </si>
  <si>
    <t>福绵区小计</t>
  </si>
  <si>
    <t>填表说明：
1.表格标黄区域原则上和此前019号督查单报送信息表一致，新入库项目可自行在对应行政区按照入库时间增加。
2.在国家系统新入库的，因自治区无偿收储10%，每个项目地方在库剩余指标情况应小于等于入库指标的90%。其中，负值指标县，入库指标50%用于归还负值，10%由自治区收储，每个项目地方在库剩余指标情况应小于等于入库指标的40%。
3.表格标绿区域更新019号督查单以后的指标使用情况，使用类型，根据实际选填挂钩、交易、核减、冻结或者其他，并备注主要情况。冻结和核减有明确项目的，填报至对应项目。在库剩余指标情况减去所有使用情况等于结余情况。
4.建设项目挂钩补充耕地指标后，根据挂钩指标所属行政区，在对应行政区按照先进先出的原则对应到具体补充耕地项目。
5.在落实先进先出的前提下，根据建设项目具体使用量和补充耕地项目剩余指标情况，可一个补充耕地项目多次挂钩建设项目，也可用一个建设项目挂钩多个补充耕地项目。
6.对于挂钩后解挂，有对应补充耕地项目的，按照补充耕地项目入库时间对应排序使用；无对应补充耕地项目的，由地方盖章说明情况，在今后使用中按第一序列优先使用。
7.对于交易落实占补平衡的，交易材料中需体现出具体建设项目名称，交易时按照先进先出方式选取补充耕地项目，交易指标专项用于对应建设项目。
8.今后建设项目占补平衡审核时，申报单位需同步在内网提交补充耕地指标涉及行政区信息表可编辑版和盖章版，并同步提交指标库截图，做到图表一致，未提交的，不予审核。
9.建设项目申报占补平衡顺序原则上与表格顺序一致，因客观原因导致不一致的，由申报单位出具说明并加盖公章。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</si>
</sst>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_ "/>
    <numFmt numFmtId="178" formatCode="0.00_ "/>
  </numFmts>
  <fonts count="31">
    <font>
      <sz val="11"/>
      <color theme="1"/>
      <name val="宋体"/>
      <charset val="134"/>
      <scheme val="minor"/>
    </font>
    <font>
      <sz val="14"/>
      <name val="宋体"/>
      <charset val="134"/>
      <scheme val="minor"/>
    </font>
    <font>
      <sz val="11"/>
      <name val="宋体"/>
      <charset val="134"/>
      <scheme val="minor"/>
    </font>
    <font>
      <sz val="11"/>
      <name val="仿宋_GB2312"/>
      <charset val="134"/>
    </font>
    <font>
      <sz val="26"/>
      <name val="仿宋_GB2312"/>
      <charset val="134"/>
    </font>
    <font>
      <sz val="14"/>
      <name val="仿宋_GB2312"/>
      <charset val="134"/>
    </font>
    <font>
      <sz val="14"/>
      <name val="方正小标宋简体"/>
      <charset val="134"/>
    </font>
    <font>
      <sz val="14"/>
      <name val="宋体"/>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scheme val="minor"/>
    </font>
    <font>
      <b/>
      <sz val="16"/>
      <name val="宋体"/>
      <charset val="134"/>
    </font>
    <font>
      <sz val="1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2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cellStyleXfs>
  <cellXfs count="50">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1" xfId="0" applyFont="1" applyFill="1" applyBorder="1" applyAlignment="1">
      <alignment horizontal="center" vertical="center"/>
    </xf>
    <xf numFmtId="22"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22" fontId="5"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177" fontId="5" fillId="0" borderId="4" xfId="0" applyNumberFormat="1" applyFont="1" applyFill="1" applyBorder="1" applyAlignment="1">
      <alignment horizontal="center" vertical="center"/>
    </xf>
    <xf numFmtId="14" fontId="7" fillId="0" borderId="0"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4" fontId="7" fillId="0" borderId="0" xfId="0" applyNumberFormat="1" applyFont="1" applyFill="1" applyAlignment="1">
      <alignment horizontal="center" vertical="center" wrapText="1"/>
    </xf>
    <xf numFmtId="0" fontId="5" fillId="0" borderId="6" xfId="0" applyFont="1" applyFill="1" applyBorder="1" applyAlignment="1">
      <alignment horizontal="center" vertical="center" wrapText="1"/>
    </xf>
    <xf numFmtId="14" fontId="5" fillId="0" borderId="2" xfId="0" applyNumberFormat="1" applyFont="1" applyFill="1" applyBorder="1" applyAlignment="1">
      <alignment horizontal="center" vertical="center"/>
    </xf>
    <xf numFmtId="0" fontId="5" fillId="0" borderId="0" xfId="0" applyFont="1" applyFill="1" applyAlignment="1">
      <alignment horizontal="center" vertical="center"/>
    </xf>
    <xf numFmtId="14"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22" fontId="5" fillId="0" borderId="3"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22" fontId="5" fillId="0" borderId="7" xfId="0" applyNumberFormat="1" applyFont="1" applyFill="1" applyBorder="1" applyAlignment="1">
      <alignment horizontal="center" vertical="center" wrapText="1"/>
    </xf>
    <xf numFmtId="177" fontId="5" fillId="0" borderId="7" xfId="0" applyNumberFormat="1" applyFont="1" applyFill="1" applyBorder="1" applyAlignment="1">
      <alignment horizontal="center" vertical="center"/>
    </xf>
    <xf numFmtId="14" fontId="5" fillId="0" borderId="3" xfId="0" applyNumberFormat="1" applyFont="1" applyFill="1" applyBorder="1" applyAlignment="1">
      <alignment horizontal="center" vertical="center"/>
    </xf>
    <xf numFmtId="14" fontId="5" fillId="0" borderId="3" xfId="0" applyNumberFormat="1"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178" fontId="5" fillId="0" borderId="2" xfId="0" applyNumberFormat="1" applyFont="1" applyFill="1" applyBorder="1" applyAlignment="1">
      <alignment horizontal="center" vertical="center"/>
    </xf>
    <xf numFmtId="178" fontId="5" fillId="0" borderId="7" xfId="0" applyNumberFormat="1" applyFont="1" applyFill="1" applyBorder="1" applyAlignment="1">
      <alignment horizontal="center" vertical="center"/>
    </xf>
    <xf numFmtId="178" fontId="5" fillId="0" borderId="3" xfId="0" applyNumberFormat="1" applyFont="1" applyFill="1" applyBorder="1" applyAlignment="1">
      <alignment horizontal="center" vertical="center"/>
    </xf>
    <xf numFmtId="22" fontId="5" fillId="0" borderId="7"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xf>
  </cellXfs>
  <cellStyles count="12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 39" xfId="50"/>
    <cellStyle name="常规 6" xfId="51"/>
    <cellStyle name="常规 12" xfId="52"/>
    <cellStyle name="常规 31" xfId="53"/>
    <cellStyle name="常规 26" xfId="54"/>
    <cellStyle name="常规 21" xfId="55"/>
    <cellStyle name="常规 10" xfId="56"/>
    <cellStyle name="常规 11" xfId="57"/>
    <cellStyle name="常规 13" xfId="58"/>
    <cellStyle name="常规 14" xfId="59"/>
    <cellStyle name="常规 15" xfId="60"/>
    <cellStyle name="常规 20" xfId="61"/>
    <cellStyle name="常规 17" xfId="62"/>
    <cellStyle name="常规 22" xfId="63"/>
    <cellStyle name="常规 18" xfId="64"/>
    <cellStyle name="常规 23" xfId="65"/>
    <cellStyle name="常规 19" xfId="66"/>
    <cellStyle name="常规 24" xfId="67"/>
    <cellStyle name="常规 2" xfId="68"/>
    <cellStyle name="常规 30" xfId="69"/>
    <cellStyle name="常规 25" xfId="70"/>
    <cellStyle name="常规 27" xfId="71"/>
    <cellStyle name="常规 28" xfId="72"/>
    <cellStyle name="常规 34" xfId="73"/>
    <cellStyle name="常规 29" xfId="74"/>
    <cellStyle name="常规 3" xfId="75"/>
    <cellStyle name="常规 40" xfId="76"/>
    <cellStyle name="常规 35" xfId="77"/>
    <cellStyle name="常规 42" xfId="78"/>
    <cellStyle name="常规 37" xfId="79"/>
    <cellStyle name="常规 43" xfId="80"/>
    <cellStyle name="常规 38" xfId="81"/>
    <cellStyle name="常规 41" xfId="82"/>
    <cellStyle name="常规 50" xfId="83"/>
    <cellStyle name="常规 45" xfId="84"/>
    <cellStyle name="常规 51" xfId="85"/>
    <cellStyle name="常规 46" xfId="86"/>
    <cellStyle name="常规 52" xfId="87"/>
    <cellStyle name="常规 47" xfId="88"/>
    <cellStyle name="常规 53" xfId="89"/>
    <cellStyle name="常规 48" xfId="90"/>
    <cellStyle name="常规 54" xfId="91"/>
    <cellStyle name="常规 49" xfId="92"/>
    <cellStyle name="常规 5" xfId="93"/>
    <cellStyle name="常规 60" xfId="94"/>
    <cellStyle name="常规 55" xfId="95"/>
    <cellStyle name="常规 61" xfId="96"/>
    <cellStyle name="常规 56" xfId="97"/>
    <cellStyle name="常规 62" xfId="98"/>
    <cellStyle name="常规 57" xfId="99"/>
    <cellStyle name="常规 63" xfId="100"/>
    <cellStyle name="常规 58" xfId="101"/>
    <cellStyle name="常规 64" xfId="102"/>
    <cellStyle name="常规 59" xfId="103"/>
    <cellStyle name="常规 70" xfId="104"/>
    <cellStyle name="常规 65" xfId="105"/>
    <cellStyle name="常规 71" xfId="106"/>
    <cellStyle name="常规 66" xfId="107"/>
    <cellStyle name="常规 72" xfId="108"/>
    <cellStyle name="常规 67" xfId="109"/>
    <cellStyle name="常规 73" xfId="110"/>
    <cellStyle name="常规 68" xfId="111"/>
    <cellStyle name="常规 74" xfId="112"/>
    <cellStyle name="常规 69" xfId="113"/>
    <cellStyle name="常规 7" xfId="114"/>
    <cellStyle name="常规 75" xfId="115"/>
    <cellStyle name="常规 76" xfId="116"/>
    <cellStyle name="常规 77" xfId="117"/>
    <cellStyle name="常规 8" xfId="118"/>
    <cellStyle name="常规 9" xfId="119"/>
  </cellStyles>
  <tableStyles count="0" defaultTableStyle="TableStyleMedium2" defaultPivotStyle="Pivot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
  <sheetViews>
    <sheetView tabSelected="1" view="pageBreakPreview" zoomScale="70" zoomScaleNormal="70" workbookViewId="0">
      <pane xSplit="5" ySplit="3" topLeftCell="F6" activePane="bottomRight" state="frozen"/>
      <selection/>
      <selection pane="topRight"/>
      <selection pane="bottomLeft"/>
      <selection pane="bottomRight" activeCell="N13" sqref="N13"/>
    </sheetView>
  </sheetViews>
  <sheetFormatPr defaultColWidth="9" defaultRowHeight="13.5"/>
  <cols>
    <col min="1" max="1" width="4.58333333333333" style="3" customWidth="1"/>
    <col min="2" max="2" width="4.99166666666667" style="3" customWidth="1"/>
    <col min="3" max="3" width="6.6" style="3" customWidth="1"/>
    <col min="4" max="4" width="12.675" style="3" customWidth="1"/>
    <col min="5" max="5" width="23.2083333333333" style="3" customWidth="1"/>
    <col min="6" max="6" width="27.4916666666667" style="4" customWidth="1"/>
    <col min="7" max="7" width="15.35" style="3" customWidth="1"/>
    <col min="8" max="8" width="14.9916666666667" style="3" customWidth="1"/>
    <col min="9" max="9" width="18.3333333333333" style="3" customWidth="1"/>
    <col min="10" max="11" width="12.6666666666667" style="3" hidden="1" customWidth="1"/>
    <col min="12" max="12" width="42.1" style="3" hidden="1" customWidth="1"/>
    <col min="13" max="13" width="13.9166666666667" style="3" customWidth="1"/>
    <col min="14" max="14" width="31.3583333333333" style="3" customWidth="1"/>
    <col min="15" max="15" width="20.5333333333333" style="3" customWidth="1"/>
    <col min="16" max="16" width="24.1083333333333" style="3" customWidth="1"/>
    <col min="17" max="17" width="11.7833333333333" style="3" customWidth="1"/>
    <col min="18" max="18" width="13" style="3" customWidth="1"/>
    <col min="19" max="19" width="16.775" style="3" customWidth="1"/>
    <col min="20" max="21" width="12.6666666666667" style="2" hidden="1" customWidth="1"/>
    <col min="22" max="22" width="10.5" style="2" customWidth="1"/>
    <col min="23" max="24" width="9" style="2"/>
    <col min="25" max="25" width="10.375" style="2"/>
    <col min="26" max="27" width="13.25" style="2"/>
    <col min="28" max="28" width="22.875" style="2"/>
    <col min="29" max="29" width="9" style="2"/>
    <col min="30" max="30" width="9.125" style="2"/>
    <col min="31" max="32" width="9" style="2"/>
    <col min="33" max="33" width="9.125" style="2"/>
    <col min="34" max="37" width="9" style="2"/>
    <col min="38" max="38" width="10.375" style="2"/>
    <col min="39" max="40" width="9" style="2"/>
    <col min="41" max="41" width="10.7083333333333" style="2" customWidth="1"/>
    <col min="42" max="16384" width="9" style="2"/>
  </cols>
  <sheetData>
    <row r="1" ht="37.5" customHeight="1" spans="1:26">
      <c r="A1" s="5" t="s">
        <v>0</v>
      </c>
      <c r="B1" s="5"/>
      <c r="C1" s="5"/>
      <c r="D1" s="5"/>
      <c r="E1" s="5"/>
      <c r="F1" s="5"/>
      <c r="G1" s="5"/>
      <c r="H1" s="5"/>
      <c r="I1" s="5"/>
      <c r="J1" s="5"/>
      <c r="K1" s="5"/>
      <c r="L1" s="5"/>
      <c r="M1" s="5"/>
      <c r="N1" s="5"/>
      <c r="O1" s="5"/>
      <c r="P1" s="5"/>
      <c r="Q1" s="5"/>
      <c r="R1" s="5"/>
      <c r="S1" s="5"/>
    </row>
    <row r="2" s="1" customFormat="1" ht="43" customHeight="1" spans="1:26">
      <c r="A2" s="6" t="s">
        <v>1</v>
      </c>
      <c r="B2" s="7" t="s">
        <v>2</v>
      </c>
      <c r="C2" s="7" t="s">
        <v>3</v>
      </c>
      <c r="D2" s="7" t="s">
        <v>4</v>
      </c>
      <c r="E2" s="7" t="s">
        <v>5</v>
      </c>
      <c r="F2" s="7" t="s">
        <v>6</v>
      </c>
      <c r="G2" s="7" t="s">
        <v>7</v>
      </c>
      <c r="H2" s="7"/>
      <c r="I2" s="6" t="s">
        <v>8</v>
      </c>
      <c r="J2" s="7" t="s">
        <v>9</v>
      </c>
      <c r="K2" s="7"/>
      <c r="L2" s="6" t="s">
        <v>10</v>
      </c>
      <c r="M2" s="6" t="s">
        <v>11</v>
      </c>
      <c r="N2" s="6" t="s">
        <v>10</v>
      </c>
      <c r="O2" s="6" t="s">
        <v>12</v>
      </c>
      <c r="P2" s="6"/>
      <c r="Q2" s="6" t="s">
        <v>13</v>
      </c>
      <c r="R2" s="6"/>
      <c r="S2" s="8" t="s">
        <v>14</v>
      </c>
      <c r="T2" s="9" t="s">
        <v>15</v>
      </c>
      <c r="U2" s="9"/>
    </row>
    <row r="3" s="1" customFormat="1" ht="66" customHeight="1" spans="1:26">
      <c r="A3" s="6"/>
      <c r="B3" s="7"/>
      <c r="C3" s="7"/>
      <c r="D3" s="7"/>
      <c r="E3" s="7"/>
      <c r="F3" s="7"/>
      <c r="G3" s="6" t="s">
        <v>16</v>
      </c>
      <c r="H3" s="6" t="s">
        <v>17</v>
      </c>
      <c r="I3" s="6"/>
      <c r="J3" s="6" t="s">
        <v>16</v>
      </c>
      <c r="K3" s="6" t="s">
        <v>17</v>
      </c>
      <c r="L3" s="6"/>
      <c r="M3" s="7" t="s">
        <v>18</v>
      </c>
      <c r="N3" s="6"/>
      <c r="O3" s="6" t="s">
        <v>16</v>
      </c>
      <c r="P3" s="6" t="s">
        <v>17</v>
      </c>
      <c r="Q3" s="6" t="s">
        <v>16</v>
      </c>
      <c r="R3" s="6" t="s">
        <v>17</v>
      </c>
      <c r="S3" s="10"/>
      <c r="T3" s="11" t="s">
        <v>16</v>
      </c>
      <c r="U3" s="11" t="s">
        <v>17</v>
      </c>
    </row>
    <row r="4" s="1" customFormat="1" ht="112" customHeight="1" spans="1:26">
      <c r="A4" s="6">
        <v>1</v>
      </c>
      <c r="B4" s="7" t="s">
        <v>19</v>
      </c>
      <c r="C4" s="7" t="s">
        <v>20</v>
      </c>
      <c r="D4" s="7" t="s">
        <v>21</v>
      </c>
      <c r="E4" s="7" t="s">
        <v>22</v>
      </c>
      <c r="F4" s="12">
        <v>45211.4673148148</v>
      </c>
      <c r="G4" s="6">
        <v>0</v>
      </c>
      <c r="H4" s="6">
        <v>5.5366</v>
      </c>
      <c r="I4" s="7" t="s">
        <v>23</v>
      </c>
      <c r="J4" s="13"/>
      <c r="K4" s="6">
        <v>5.5366</v>
      </c>
      <c r="L4" s="7"/>
      <c r="M4" s="7" t="s">
        <v>24</v>
      </c>
      <c r="N4" s="7" t="s">
        <v>25</v>
      </c>
      <c r="O4" s="7">
        <v>0</v>
      </c>
      <c r="P4" s="7">
        <v>-5.5366</v>
      </c>
      <c r="Q4" s="6">
        <f>G4+O4</f>
        <v>0</v>
      </c>
      <c r="R4" s="6">
        <f>H4+P4</f>
        <v>0</v>
      </c>
      <c r="S4" s="14">
        <v>45901</v>
      </c>
      <c r="T4" s="15">
        <f>J5-O5</f>
        <v>0</v>
      </c>
      <c r="U4" s="15">
        <f>K5-P5</f>
        <v>5.3416</v>
      </c>
    </row>
    <row r="5" s="1" customFormat="1" ht="110" customHeight="1" spans="1:26">
      <c r="A5" s="6">
        <v>2</v>
      </c>
      <c r="B5" s="7" t="s">
        <v>19</v>
      </c>
      <c r="C5" s="7" t="s">
        <v>20</v>
      </c>
      <c r="D5" s="7" t="s">
        <v>26</v>
      </c>
      <c r="E5" s="7" t="s">
        <v>27</v>
      </c>
      <c r="F5" s="12">
        <v>45211.4731828704</v>
      </c>
      <c r="G5" s="6">
        <v>0</v>
      </c>
      <c r="H5" s="6">
        <v>2.6708</v>
      </c>
      <c r="I5" s="7" t="s">
        <v>28</v>
      </c>
      <c r="J5" s="13"/>
      <c r="K5" s="6">
        <v>2.6708</v>
      </c>
      <c r="L5" s="7"/>
      <c r="M5" s="7" t="s">
        <v>24</v>
      </c>
      <c r="N5" s="7" t="s">
        <v>29</v>
      </c>
      <c r="O5" s="7">
        <v>0</v>
      </c>
      <c r="P5" s="7">
        <v>-2.6708</v>
      </c>
      <c r="Q5" s="6">
        <f>G5+O5</f>
        <v>0</v>
      </c>
      <c r="R5" s="6">
        <f>H5+P5</f>
        <v>0</v>
      </c>
      <c r="S5" s="14">
        <v>45901</v>
      </c>
      <c r="T5" s="15">
        <f>J4-O4</f>
        <v>0</v>
      </c>
      <c r="U5" s="15">
        <f>K4-P4</f>
        <v>11.0732</v>
      </c>
    </row>
    <row r="6" s="1" customFormat="1" ht="90" customHeight="1" spans="1:26">
      <c r="A6" s="8">
        <v>3</v>
      </c>
      <c r="B6" s="16" t="s">
        <v>19</v>
      </c>
      <c r="C6" s="16" t="s">
        <v>20</v>
      </c>
      <c r="D6" s="16" t="s">
        <v>30</v>
      </c>
      <c r="E6" s="16" t="s">
        <v>31</v>
      </c>
      <c r="F6" s="17">
        <v>45211.6161458333</v>
      </c>
      <c r="G6" s="6">
        <v>0</v>
      </c>
      <c r="H6" s="18">
        <v>0.8997</v>
      </c>
      <c r="I6" s="16" t="s">
        <v>32</v>
      </c>
      <c r="J6" s="15">
        <v>0.9614</v>
      </c>
      <c r="K6" s="15">
        <v>1.3157</v>
      </c>
      <c r="L6" s="7" t="s">
        <v>33</v>
      </c>
      <c r="M6" s="16" t="s">
        <v>34</v>
      </c>
      <c r="N6" s="16" t="s">
        <v>35</v>
      </c>
      <c r="O6" s="16">
        <v>0</v>
      </c>
      <c r="P6" s="7">
        <v>-0.8997</v>
      </c>
      <c r="Q6" s="19">
        <v>0</v>
      </c>
      <c r="R6" s="20">
        <v>0</v>
      </c>
      <c r="S6" s="14">
        <v>45797</v>
      </c>
      <c r="T6" s="21" t="e">
        <f>J6-#REF!</f>
        <v>#REF!</v>
      </c>
      <c r="U6" s="15" t="e">
        <f>K6-#REF!</f>
        <v>#REF!</v>
      </c>
    </row>
    <row r="7" s="1" customFormat="1" ht="91" customHeight="1" spans="1:26">
      <c r="A7" s="7">
        <v>4</v>
      </c>
      <c r="B7" s="7" t="s">
        <v>19</v>
      </c>
      <c r="C7" s="7" t="s">
        <v>20</v>
      </c>
      <c r="D7" s="7" t="s">
        <v>36</v>
      </c>
      <c r="E7" s="7" t="s">
        <v>37</v>
      </c>
      <c r="F7" s="12">
        <v>45216.5275231482</v>
      </c>
      <c r="G7" s="6">
        <v>0</v>
      </c>
      <c r="H7" s="15">
        <v>4.1881</v>
      </c>
      <c r="I7" s="7" t="s">
        <v>38</v>
      </c>
      <c r="J7" s="13">
        <v>0</v>
      </c>
      <c r="K7" s="15">
        <v>6.1244</v>
      </c>
      <c r="L7" s="7"/>
      <c r="M7" s="7" t="s">
        <v>34</v>
      </c>
      <c r="N7" s="7" t="s">
        <v>35</v>
      </c>
      <c r="O7" s="6">
        <v>0</v>
      </c>
      <c r="P7" s="6">
        <v>-2.4871</v>
      </c>
      <c r="Q7" s="6">
        <v>0</v>
      </c>
      <c r="R7" s="6">
        <f>H7+P7+P8+P9+P10</f>
        <v>0</v>
      </c>
      <c r="S7" s="14">
        <v>45797</v>
      </c>
      <c r="T7" s="15" t="e">
        <f>J7-#REF!</f>
        <v>#REF!</v>
      </c>
      <c r="U7" s="15" t="e">
        <f>K7-#REF!</f>
        <v>#REF!</v>
      </c>
      <c r="Z7" s="22"/>
    </row>
    <row r="8" s="1" customFormat="1" ht="108" customHeight="1" spans="1:26">
      <c r="A8" s="7"/>
      <c r="B8" s="7"/>
      <c r="C8" s="7"/>
      <c r="D8" s="7"/>
      <c r="E8" s="7"/>
      <c r="F8" s="12"/>
      <c r="G8" s="6"/>
      <c r="H8" s="15"/>
      <c r="I8" s="7"/>
      <c r="J8" s="13"/>
      <c r="K8" s="15"/>
      <c r="L8" s="7"/>
      <c r="M8" s="7" t="s">
        <v>39</v>
      </c>
      <c r="N8" s="7" t="s">
        <v>40</v>
      </c>
      <c r="O8" s="7">
        <v>0</v>
      </c>
      <c r="P8" s="7">
        <v>-0.2214</v>
      </c>
      <c r="Q8" s="6"/>
      <c r="R8" s="6"/>
      <c r="S8" s="23">
        <v>45912</v>
      </c>
      <c r="T8" s="15"/>
      <c r="U8" s="15"/>
      <c r="Z8" s="24"/>
    </row>
    <row r="9" s="1" customFormat="1" ht="92" customHeight="1" spans="1:26">
      <c r="A9" s="7"/>
      <c r="B9" s="7"/>
      <c r="C9" s="7"/>
      <c r="D9" s="7"/>
      <c r="E9" s="7"/>
      <c r="F9" s="12"/>
      <c r="G9" s="6"/>
      <c r="H9" s="15"/>
      <c r="I9" s="7"/>
      <c r="J9" s="13"/>
      <c r="K9" s="15"/>
      <c r="L9" s="7"/>
      <c r="M9" s="7" t="s">
        <v>34</v>
      </c>
      <c r="N9" s="7" t="s">
        <v>41</v>
      </c>
      <c r="O9" s="7">
        <v>0</v>
      </c>
      <c r="P9" s="7">
        <v>-0.2399</v>
      </c>
      <c r="Q9" s="6"/>
      <c r="R9" s="6"/>
      <c r="S9" s="14">
        <v>45952</v>
      </c>
      <c r="T9" s="15"/>
      <c r="U9" s="15"/>
    </row>
    <row r="10" s="1" customFormat="1" ht="94" customHeight="1" spans="1:26">
      <c r="A10" s="7"/>
      <c r="B10" s="7"/>
      <c r="C10" s="7"/>
      <c r="D10" s="7"/>
      <c r="E10" s="7"/>
      <c r="F10" s="12"/>
      <c r="G10" s="6"/>
      <c r="H10" s="15"/>
      <c r="I10" s="7"/>
      <c r="J10" s="15"/>
      <c r="K10" s="15"/>
      <c r="L10" s="7"/>
      <c r="M10" s="7" t="s">
        <v>24</v>
      </c>
      <c r="N10" s="7" t="s">
        <v>42</v>
      </c>
      <c r="O10" s="7">
        <v>0</v>
      </c>
      <c r="P10" s="7">
        <v>-1.2397</v>
      </c>
      <c r="Q10" s="6"/>
      <c r="R10" s="6"/>
      <c r="S10" s="14">
        <v>45993</v>
      </c>
      <c r="T10" s="15"/>
      <c r="U10" s="15"/>
    </row>
    <row r="11" s="1" customFormat="1" ht="118" customHeight="1" spans="1:26">
      <c r="A11" s="8">
        <v>5</v>
      </c>
      <c r="B11" s="16" t="s">
        <v>19</v>
      </c>
      <c r="C11" s="16" t="s">
        <v>20</v>
      </c>
      <c r="D11" s="16" t="s">
        <v>43</v>
      </c>
      <c r="E11" s="16" t="s">
        <v>44</v>
      </c>
      <c r="F11" s="17">
        <v>45276.6379282407</v>
      </c>
      <c r="G11" s="8">
        <v>0</v>
      </c>
      <c r="H11" s="18">
        <v>7.3218</v>
      </c>
      <c r="I11" s="16" t="s">
        <v>45</v>
      </c>
      <c r="J11" s="15"/>
      <c r="K11" s="15"/>
      <c r="L11" s="7"/>
      <c r="M11" s="25" t="s">
        <v>24</v>
      </c>
      <c r="N11" s="7" t="s">
        <v>42</v>
      </c>
      <c r="O11" s="7">
        <v>0</v>
      </c>
      <c r="P11" s="16">
        <v>-7.3218</v>
      </c>
      <c r="Q11" s="8">
        <v>0</v>
      </c>
      <c r="R11" s="8">
        <f>H11+P11</f>
        <v>0</v>
      </c>
      <c r="S11" s="26">
        <v>45993</v>
      </c>
      <c r="T11" s="15"/>
      <c r="U11" s="15"/>
    </row>
    <row r="12" s="1" customFormat="1" ht="76" customHeight="1" spans="1:26">
      <c r="A12" s="8">
        <v>6</v>
      </c>
      <c r="B12" s="16" t="s">
        <v>19</v>
      </c>
      <c r="C12" s="16" t="s">
        <v>20</v>
      </c>
      <c r="D12" s="16" t="s">
        <v>46</v>
      </c>
      <c r="E12" s="16" t="s">
        <v>47</v>
      </c>
      <c r="F12" s="17">
        <v>45390.3806828704</v>
      </c>
      <c r="G12" s="8">
        <v>0.2816</v>
      </c>
      <c r="H12" s="18">
        <v>5.325</v>
      </c>
      <c r="I12" s="16" t="s">
        <v>45</v>
      </c>
      <c r="J12" s="18">
        <v>2.5348</v>
      </c>
      <c r="K12" s="18">
        <v>7.7869</v>
      </c>
      <c r="L12" s="27"/>
      <c r="M12" s="16" t="s">
        <v>48</v>
      </c>
      <c r="N12" s="16" t="s">
        <v>49</v>
      </c>
      <c r="O12" s="16">
        <v>-0.2816</v>
      </c>
      <c r="P12" s="16">
        <v>-0.8652</v>
      </c>
      <c r="Q12" s="8">
        <f>G12+O12</f>
        <v>0</v>
      </c>
      <c r="R12" s="8">
        <f>H12+P13+P12</f>
        <v>4.2997</v>
      </c>
      <c r="S12" s="28">
        <v>45905</v>
      </c>
      <c r="T12" s="15"/>
      <c r="U12" s="15"/>
    </row>
    <row r="13" s="1" customFormat="1" ht="117" customHeight="1" spans="1:26">
      <c r="A13" s="10"/>
      <c r="B13" s="29"/>
      <c r="C13" s="29"/>
      <c r="D13" s="29"/>
      <c r="E13" s="29"/>
      <c r="F13" s="30"/>
      <c r="G13" s="10"/>
      <c r="H13" s="31"/>
      <c r="I13" s="29"/>
      <c r="J13" s="6"/>
      <c r="K13" s="6"/>
      <c r="L13" s="6"/>
      <c r="M13" s="7" t="s">
        <v>24</v>
      </c>
      <c r="N13" s="7" t="s">
        <v>42</v>
      </c>
      <c r="O13" s="7">
        <v>0</v>
      </c>
      <c r="P13" s="6">
        <v>-0.1601</v>
      </c>
      <c r="Q13" s="10"/>
      <c r="R13" s="10"/>
      <c r="S13" s="14">
        <v>45993</v>
      </c>
      <c r="T13" s="15">
        <f>J12-O12</f>
        <v>2.8164</v>
      </c>
      <c r="U13" s="15">
        <f>K12-P12</f>
        <v>8.6521</v>
      </c>
    </row>
    <row r="14" s="1" customFormat="1" ht="125" customHeight="1" spans="1:26">
      <c r="A14" s="32">
        <v>7</v>
      </c>
      <c r="B14" s="33" t="s">
        <v>19</v>
      </c>
      <c r="C14" s="33" t="s">
        <v>20</v>
      </c>
      <c r="D14" s="33" t="s">
        <v>50</v>
      </c>
      <c r="E14" s="33" t="s">
        <v>51</v>
      </c>
      <c r="F14" s="34">
        <v>45573.6954976852</v>
      </c>
      <c r="G14" s="32">
        <v>1.3329</v>
      </c>
      <c r="H14" s="35">
        <v>10.3436</v>
      </c>
      <c r="I14" s="33" t="s">
        <v>52</v>
      </c>
      <c r="J14" s="10"/>
      <c r="K14" s="10"/>
      <c r="L14" s="27"/>
      <c r="M14" s="10" t="s">
        <v>34</v>
      </c>
      <c r="N14" s="7" t="s">
        <v>35</v>
      </c>
      <c r="O14" s="10">
        <v>-0.5731</v>
      </c>
      <c r="P14" s="10">
        <v>0</v>
      </c>
      <c r="Q14" s="32">
        <f>G14+O14+O15</f>
        <v>0</v>
      </c>
      <c r="R14" s="32">
        <f>H14+P15</f>
        <v>8.663</v>
      </c>
      <c r="S14" s="36">
        <v>45797</v>
      </c>
      <c r="T14" s="15"/>
      <c r="U14" s="15"/>
    </row>
    <row r="15" s="1" customFormat="1" ht="67" customHeight="1" spans="1:26">
      <c r="A15" s="10"/>
      <c r="B15" s="29"/>
      <c r="C15" s="29"/>
      <c r="D15" s="29"/>
      <c r="E15" s="29"/>
      <c r="F15" s="30"/>
      <c r="G15" s="10"/>
      <c r="H15" s="31"/>
      <c r="I15" s="29"/>
      <c r="J15" s="31">
        <v>3.4878</v>
      </c>
      <c r="K15" s="31">
        <v>15.1258</v>
      </c>
      <c r="L15" s="27"/>
      <c r="M15" s="29" t="s">
        <v>48</v>
      </c>
      <c r="N15" s="29" t="s">
        <v>49</v>
      </c>
      <c r="O15" s="29">
        <v>-0.7598</v>
      </c>
      <c r="P15" s="29">
        <v>-1.6806</v>
      </c>
      <c r="Q15" s="10"/>
      <c r="R15" s="10"/>
      <c r="S15" s="37">
        <v>45905</v>
      </c>
      <c r="T15" s="15">
        <f>J15-O15</f>
        <v>4.2476</v>
      </c>
      <c r="U15" s="15">
        <f>K15-P15</f>
        <v>16.8064</v>
      </c>
    </row>
    <row r="16" s="1" customFormat="1" ht="112" customHeight="1" spans="1:26">
      <c r="A16" s="32">
        <v>8</v>
      </c>
      <c r="B16" s="33" t="s">
        <v>19</v>
      </c>
      <c r="C16" s="33" t="s">
        <v>20</v>
      </c>
      <c r="D16" s="33" t="s">
        <v>53</v>
      </c>
      <c r="E16" s="33" t="s">
        <v>54</v>
      </c>
      <c r="F16" s="34">
        <v>45633.8438078704</v>
      </c>
      <c r="G16" s="33">
        <v>0.7138</v>
      </c>
      <c r="H16" s="35">
        <v>2.0058</v>
      </c>
      <c r="I16" s="33" t="s">
        <v>55</v>
      </c>
      <c r="J16" s="31"/>
      <c r="K16" s="31"/>
      <c r="L16" s="27"/>
      <c r="M16" s="33" t="s">
        <v>34</v>
      </c>
      <c r="N16" s="16" t="s">
        <v>35</v>
      </c>
      <c r="O16" s="33">
        <v>-0.7138</v>
      </c>
      <c r="P16" s="33">
        <v>0</v>
      </c>
      <c r="Q16" s="32">
        <f>G16+O16</f>
        <v>0</v>
      </c>
      <c r="R16" s="32">
        <f>H16+P16</f>
        <v>2.0058</v>
      </c>
      <c r="S16" s="38">
        <v>45797</v>
      </c>
      <c r="T16" s="15"/>
      <c r="U16" s="15"/>
    </row>
    <row r="17" s="1" customFormat="1" ht="75" spans="1:21">
      <c r="A17" s="6">
        <v>9</v>
      </c>
      <c r="B17" s="7" t="s">
        <v>19</v>
      </c>
      <c r="C17" s="7" t="s">
        <v>20</v>
      </c>
      <c r="D17" s="7" t="s">
        <v>56</v>
      </c>
      <c r="E17" s="7" t="s">
        <v>57</v>
      </c>
      <c r="F17" s="12">
        <v>45657.6510300926</v>
      </c>
      <c r="G17" s="7">
        <v>1</v>
      </c>
      <c r="H17" s="15">
        <v>3.3069</v>
      </c>
      <c r="I17" s="7" t="s">
        <v>58</v>
      </c>
      <c r="J17" s="15">
        <v>2.0551</v>
      </c>
      <c r="K17" s="15">
        <v>3.9138</v>
      </c>
      <c r="L17" s="7" t="s">
        <v>59</v>
      </c>
      <c r="M17" s="6" t="s">
        <v>34</v>
      </c>
      <c r="N17" s="7" t="s">
        <v>35</v>
      </c>
      <c r="O17" s="7">
        <v>-1</v>
      </c>
      <c r="P17" s="7">
        <v>0</v>
      </c>
      <c r="Q17" s="6">
        <f>G17+O17</f>
        <v>0</v>
      </c>
      <c r="R17" s="6">
        <f>H17+P17</f>
        <v>3.3069</v>
      </c>
      <c r="S17" s="23">
        <v>45797</v>
      </c>
      <c r="T17" s="15">
        <f>J17-O17</f>
        <v>3.0551</v>
      </c>
      <c r="U17" s="15">
        <f>K17-P17</f>
        <v>3.9138</v>
      </c>
    </row>
    <row r="18" s="1" customFormat="1" ht="75" spans="1:21">
      <c r="A18" s="8">
        <v>10</v>
      </c>
      <c r="B18" s="16" t="s">
        <v>19</v>
      </c>
      <c r="C18" s="16" t="s">
        <v>20</v>
      </c>
      <c r="D18" s="16" t="s">
        <v>60</v>
      </c>
      <c r="E18" s="16" t="s">
        <v>61</v>
      </c>
      <c r="F18" s="17">
        <v>45873.4671759259</v>
      </c>
      <c r="G18" s="16">
        <v>0.6064</v>
      </c>
      <c r="H18" s="16">
        <v>3.1601</v>
      </c>
      <c r="I18" s="16" t="s">
        <v>28</v>
      </c>
      <c r="J18" s="15"/>
      <c r="K18" s="15"/>
      <c r="L18" s="7"/>
      <c r="M18" s="27" t="s">
        <v>34</v>
      </c>
      <c r="N18" s="7" t="s">
        <v>35</v>
      </c>
      <c r="O18" s="7">
        <v>-0.4852</v>
      </c>
      <c r="P18" s="7">
        <v>0</v>
      </c>
      <c r="Q18" s="8">
        <f>G18+O18+O19+O20</f>
        <v>0</v>
      </c>
      <c r="R18" s="8">
        <f>H18+P19+P20</f>
        <v>2.5281</v>
      </c>
      <c r="S18" s="23">
        <v>45797</v>
      </c>
      <c r="T18" s="18"/>
      <c r="U18" s="18"/>
    </row>
    <row r="19" s="1" customFormat="1" ht="18.75" spans="1:21">
      <c r="A19" s="32"/>
      <c r="B19" s="33"/>
      <c r="C19" s="33"/>
      <c r="D19" s="33"/>
      <c r="E19" s="33"/>
      <c r="F19" s="34"/>
      <c r="G19" s="33"/>
      <c r="H19" s="33"/>
      <c r="I19" s="33"/>
      <c r="J19" s="15">
        <v>0.6064</v>
      </c>
      <c r="K19" s="15">
        <v>3.1601</v>
      </c>
      <c r="L19" s="7"/>
      <c r="M19" s="7" t="s">
        <v>48</v>
      </c>
      <c r="N19" s="7" t="s">
        <v>49</v>
      </c>
      <c r="O19" s="7">
        <v>-0.0606</v>
      </c>
      <c r="P19" s="7">
        <v>-0.316</v>
      </c>
      <c r="Q19" s="32"/>
      <c r="R19" s="32"/>
      <c r="S19" s="23">
        <v>45905</v>
      </c>
      <c r="T19" s="18">
        <f>J19-O19-O20</f>
        <v>0.7276</v>
      </c>
      <c r="U19" s="18">
        <f>K19-P19-P20</f>
        <v>3.7921</v>
      </c>
    </row>
    <row r="20" s="1" customFormat="1" ht="18.75" spans="1:21">
      <c r="A20" s="10"/>
      <c r="B20" s="29"/>
      <c r="C20" s="29"/>
      <c r="D20" s="29"/>
      <c r="E20" s="29"/>
      <c r="F20" s="30"/>
      <c r="G20" s="29"/>
      <c r="H20" s="29"/>
      <c r="I20" s="29"/>
      <c r="J20" s="15"/>
      <c r="K20" s="15"/>
      <c r="L20" s="7"/>
      <c r="M20" s="7" t="s">
        <v>48</v>
      </c>
      <c r="N20" s="7" t="s">
        <v>62</v>
      </c>
      <c r="O20" s="7">
        <v>-0.0606</v>
      </c>
      <c r="P20" s="7">
        <v>-0.316</v>
      </c>
      <c r="Q20" s="10"/>
      <c r="R20" s="10"/>
      <c r="S20" s="23">
        <v>45948</v>
      </c>
      <c r="T20" s="31"/>
      <c r="U20" s="31"/>
    </row>
    <row r="21" s="1" customFormat="1" ht="93" customHeight="1" spans="1:21">
      <c r="A21" s="32">
        <v>11</v>
      </c>
      <c r="B21" s="33" t="s">
        <v>19</v>
      </c>
      <c r="C21" s="33" t="s">
        <v>20</v>
      </c>
      <c r="D21" s="33" t="s">
        <v>63</v>
      </c>
      <c r="E21" s="33" t="s">
        <v>64</v>
      </c>
      <c r="F21" s="34">
        <v>45874.6381134259</v>
      </c>
      <c r="G21" s="33">
        <v>0.2997</v>
      </c>
      <c r="H21" s="33">
        <v>10.3897</v>
      </c>
      <c r="I21" s="33" t="s">
        <v>28</v>
      </c>
      <c r="J21" s="15"/>
      <c r="K21" s="15"/>
      <c r="L21" s="7"/>
      <c r="M21" s="7" t="s">
        <v>34</v>
      </c>
      <c r="N21" s="7" t="s">
        <v>35</v>
      </c>
      <c r="O21" s="7">
        <v>-0.2397</v>
      </c>
      <c r="P21" s="7">
        <v>0</v>
      </c>
      <c r="Q21" s="39">
        <f>G21+O21+O22+O23</f>
        <v>0</v>
      </c>
      <c r="R21" s="32">
        <f>H21+P22+P23</f>
        <v>8.3117</v>
      </c>
      <c r="S21" s="23">
        <v>45797</v>
      </c>
      <c r="T21" s="35"/>
      <c r="U21" s="35"/>
    </row>
    <row r="22" s="1" customFormat="1" ht="18.75" spans="1:21">
      <c r="A22" s="32"/>
      <c r="B22" s="33"/>
      <c r="C22" s="33"/>
      <c r="D22" s="33"/>
      <c r="E22" s="33"/>
      <c r="F22" s="34"/>
      <c r="G22" s="33"/>
      <c r="H22" s="33"/>
      <c r="I22" s="33"/>
      <c r="J22" s="15">
        <v>0.2997</v>
      </c>
      <c r="K22" s="15">
        <v>10.3897</v>
      </c>
      <c r="L22" s="7"/>
      <c r="M22" s="7" t="s">
        <v>48</v>
      </c>
      <c r="N22" s="7" t="s">
        <v>49</v>
      </c>
      <c r="O22" s="7">
        <v>-0.03</v>
      </c>
      <c r="P22" s="7">
        <v>-1.039</v>
      </c>
      <c r="Q22" s="40"/>
      <c r="R22" s="32"/>
      <c r="S22" s="23">
        <v>45905</v>
      </c>
      <c r="T22" s="18">
        <f>J22-O22-O23</f>
        <v>0.3597</v>
      </c>
      <c r="U22" s="18">
        <f>K22-P22-P23</f>
        <v>12.4677</v>
      </c>
    </row>
    <row r="23" s="1" customFormat="1" ht="18.75" spans="1:21">
      <c r="A23" s="10"/>
      <c r="B23" s="29"/>
      <c r="C23" s="29"/>
      <c r="D23" s="29"/>
      <c r="E23" s="29"/>
      <c r="F23" s="30"/>
      <c r="G23" s="29"/>
      <c r="H23" s="29"/>
      <c r="I23" s="29"/>
      <c r="J23" s="15"/>
      <c r="K23" s="15"/>
      <c r="L23" s="7"/>
      <c r="M23" s="7" t="s">
        <v>48</v>
      </c>
      <c r="N23" s="7" t="s">
        <v>62</v>
      </c>
      <c r="O23" s="7">
        <v>-0.03</v>
      </c>
      <c r="P23" s="7">
        <v>-1.039</v>
      </c>
      <c r="Q23" s="41"/>
      <c r="R23" s="10"/>
      <c r="S23" s="23">
        <v>45948</v>
      </c>
      <c r="T23" s="31"/>
      <c r="U23" s="31"/>
    </row>
    <row r="24" s="1" customFormat="1" ht="94" customHeight="1" spans="1:21">
      <c r="A24" s="32">
        <v>12</v>
      </c>
      <c r="B24" s="33" t="s">
        <v>19</v>
      </c>
      <c r="C24" s="33" t="s">
        <v>20</v>
      </c>
      <c r="D24" s="33" t="s">
        <v>65</v>
      </c>
      <c r="E24" s="33" t="s">
        <v>66</v>
      </c>
      <c r="F24" s="42">
        <v>45890.3941203704</v>
      </c>
      <c r="G24" s="33">
        <v>1.2307</v>
      </c>
      <c r="H24" s="33">
        <v>0.6345</v>
      </c>
      <c r="I24" s="33" t="s">
        <v>28</v>
      </c>
      <c r="J24" s="15"/>
      <c r="K24" s="15"/>
      <c r="L24" s="7"/>
      <c r="M24" s="7" t="s">
        <v>34</v>
      </c>
      <c r="N24" s="7" t="s">
        <v>35</v>
      </c>
      <c r="O24" s="7">
        <v>-0.375</v>
      </c>
      <c r="P24" s="7">
        <v>0</v>
      </c>
      <c r="Q24" s="32">
        <f>G24+O24+O25+O26+O27</f>
        <v>0.5724</v>
      </c>
      <c r="R24" s="32">
        <f>H24+P25+P26+P24+P27</f>
        <v>0.5075</v>
      </c>
      <c r="S24" s="23">
        <v>45797</v>
      </c>
      <c r="T24" s="35"/>
      <c r="U24" s="35"/>
    </row>
    <row r="25" s="1" customFormat="1" ht="18.75" spans="1:21">
      <c r="A25" s="32"/>
      <c r="B25" s="33"/>
      <c r="C25" s="33"/>
      <c r="D25" s="33"/>
      <c r="E25" s="33"/>
      <c r="F25" s="42"/>
      <c r="G25" s="33"/>
      <c r="H25" s="33"/>
      <c r="I25" s="33"/>
      <c r="J25" s="15">
        <v>1.2307</v>
      </c>
      <c r="K25" s="15">
        <v>0.6345</v>
      </c>
      <c r="L25" s="7"/>
      <c r="M25" s="7" t="s">
        <v>48</v>
      </c>
      <c r="N25" s="7" t="s">
        <v>49</v>
      </c>
      <c r="O25" s="7">
        <v>-0.1231</v>
      </c>
      <c r="P25" s="7">
        <v>-0.0635</v>
      </c>
      <c r="Q25" s="32"/>
      <c r="R25" s="32"/>
      <c r="S25" s="23">
        <v>45905</v>
      </c>
      <c r="T25" s="18">
        <f>J25-O25-O26</f>
        <v>1.4769</v>
      </c>
      <c r="U25" s="18">
        <f>K25-P25-P26</f>
        <v>0.7615</v>
      </c>
    </row>
    <row r="26" s="1" customFormat="1" ht="18.75" spans="1:21">
      <c r="A26" s="32"/>
      <c r="B26" s="33"/>
      <c r="C26" s="33"/>
      <c r="D26" s="33"/>
      <c r="E26" s="33"/>
      <c r="F26" s="42"/>
      <c r="G26" s="33"/>
      <c r="H26" s="33"/>
      <c r="I26" s="33"/>
      <c r="J26" s="15"/>
      <c r="K26" s="15"/>
      <c r="L26" s="7"/>
      <c r="M26" s="7" t="s">
        <v>48</v>
      </c>
      <c r="N26" s="7" t="s">
        <v>62</v>
      </c>
      <c r="O26" s="7">
        <v>-0.1231</v>
      </c>
      <c r="P26" s="7">
        <v>-0.0635</v>
      </c>
      <c r="Q26" s="32"/>
      <c r="R26" s="32"/>
      <c r="S26" s="23">
        <v>45948</v>
      </c>
      <c r="T26" s="31"/>
      <c r="U26" s="31"/>
    </row>
    <row r="27" s="1" customFormat="1" ht="100" customHeight="1" spans="1:21">
      <c r="A27" s="32"/>
      <c r="B27" s="33"/>
      <c r="C27" s="33"/>
      <c r="D27" s="33"/>
      <c r="E27" s="33"/>
      <c r="F27" s="42"/>
      <c r="G27" s="33"/>
      <c r="H27" s="33"/>
      <c r="I27" s="33"/>
      <c r="J27" s="7"/>
      <c r="K27" s="7"/>
      <c r="L27" s="7"/>
      <c r="M27" s="7" t="s">
        <v>24</v>
      </c>
      <c r="N27" s="7" t="s">
        <v>42</v>
      </c>
      <c r="O27" s="7">
        <v>-0.0371</v>
      </c>
      <c r="P27" s="7">
        <v>0</v>
      </c>
      <c r="Q27" s="10"/>
      <c r="R27" s="10"/>
      <c r="S27" s="14">
        <v>45993</v>
      </c>
      <c r="T27" s="43"/>
      <c r="U27" s="43"/>
    </row>
    <row r="28" s="1" customFormat="1" ht="114" customHeight="1" spans="1:21">
      <c r="A28" s="8">
        <v>13</v>
      </c>
      <c r="B28" s="16" t="s">
        <v>19</v>
      </c>
      <c r="C28" s="16" t="s">
        <v>20</v>
      </c>
      <c r="D28" s="16" t="s">
        <v>67</v>
      </c>
      <c r="E28" s="16" t="s">
        <v>68</v>
      </c>
      <c r="F28" s="28">
        <v>45982</v>
      </c>
      <c r="G28" s="16">
        <v>9.752</v>
      </c>
      <c r="H28" s="16">
        <v>0</v>
      </c>
      <c r="I28" s="16" t="s">
        <v>69</v>
      </c>
      <c r="J28" s="7"/>
      <c r="K28" s="7"/>
      <c r="L28" s="7"/>
      <c r="M28" s="7" t="s">
        <v>24</v>
      </c>
      <c r="N28" s="7" t="s">
        <v>42</v>
      </c>
      <c r="O28" s="7">
        <v>-9.752</v>
      </c>
      <c r="P28" s="7">
        <v>0</v>
      </c>
      <c r="Q28" s="6">
        <v>0</v>
      </c>
      <c r="R28" s="6">
        <v>0</v>
      </c>
      <c r="S28" s="14">
        <v>45993</v>
      </c>
      <c r="T28" s="44"/>
      <c r="U28" s="44"/>
    </row>
    <row r="29" s="1" customFormat="1" ht="72" customHeight="1" spans="1:21">
      <c r="A29" s="6">
        <v>14</v>
      </c>
      <c r="B29" s="7" t="s">
        <v>19</v>
      </c>
      <c r="C29" s="7" t="s">
        <v>20</v>
      </c>
      <c r="D29" s="7" t="s">
        <v>70</v>
      </c>
      <c r="E29" s="7" t="s">
        <v>71</v>
      </c>
      <c r="F29" s="23">
        <v>45982</v>
      </c>
      <c r="G29" s="7"/>
      <c r="H29" s="7">
        <v>4.0453</v>
      </c>
      <c r="I29" s="7"/>
      <c r="J29" s="7"/>
      <c r="K29" s="7"/>
      <c r="L29" s="7"/>
      <c r="M29" s="7" t="s">
        <v>39</v>
      </c>
      <c r="N29" s="7" t="s">
        <v>72</v>
      </c>
      <c r="O29" s="7">
        <v>0</v>
      </c>
      <c r="P29" s="7">
        <v>-3.1786</v>
      </c>
      <c r="Q29" s="6">
        <f>G29+O29</f>
        <v>0</v>
      </c>
      <c r="R29" s="6">
        <f>H29+P29</f>
        <v>0.8667</v>
      </c>
      <c r="S29" s="23">
        <v>45982</v>
      </c>
      <c r="T29" s="44"/>
      <c r="U29" s="44"/>
    </row>
    <row r="30" s="1" customFormat="1" ht="39" customHeight="1" spans="1:21">
      <c r="A30" s="6" t="s">
        <v>73</v>
      </c>
      <c r="B30" s="6"/>
      <c r="C30" s="6"/>
      <c r="D30" s="7"/>
      <c r="E30" s="7"/>
      <c r="F30" s="7"/>
      <c r="G30" s="7">
        <f>SUM(G4:G29)</f>
        <v>15.2171</v>
      </c>
      <c r="H30" s="7">
        <f>SUM(H4:H29)</f>
        <v>59.8279</v>
      </c>
      <c r="I30" s="7"/>
      <c r="J30" s="7"/>
      <c r="K30" s="7"/>
      <c r="L30" s="7"/>
      <c r="M30" s="7"/>
      <c r="N30" s="7"/>
      <c r="O30" s="7">
        <f>SUM(O4:O29)</f>
        <v>-14.6447</v>
      </c>
      <c r="P30" s="7">
        <f>SUM(P4:P29)</f>
        <v>-29.3385</v>
      </c>
      <c r="Q30" s="6">
        <f>SUM(Q4:Q29)</f>
        <v>0.5724</v>
      </c>
      <c r="R30" s="6">
        <f>SUM(R4:R29)</f>
        <v>30.4894</v>
      </c>
      <c r="S30" s="6"/>
      <c r="T30" s="44" t="e">
        <f>SUM(T4:T26)</f>
        <v>#REF!</v>
      </c>
      <c r="U30" s="44" t="e">
        <f>SUM(U4:U26)</f>
        <v>#REF!</v>
      </c>
    </row>
    <row r="31" s="2" customFormat="1" ht="208" customHeight="1" spans="1:21">
      <c r="A31" s="45" t="s">
        <v>74</v>
      </c>
      <c r="B31" s="45"/>
      <c r="C31" s="45"/>
      <c r="D31" s="45"/>
      <c r="E31" s="45"/>
      <c r="F31" s="45"/>
      <c r="G31" s="45"/>
      <c r="H31" s="45"/>
      <c r="I31" s="45"/>
      <c r="J31" s="45"/>
      <c r="K31" s="45"/>
      <c r="L31" s="45"/>
      <c r="M31" s="46"/>
      <c r="N31" s="46"/>
      <c r="O31" s="46"/>
      <c r="P31" s="46"/>
      <c r="Q31" s="46"/>
      <c r="R31" s="46"/>
      <c r="S31" s="3"/>
    </row>
    <row r="32" spans="1:21">
      <c r="A32" s="47"/>
      <c r="B32" s="47"/>
      <c r="C32" s="47"/>
      <c r="D32" s="47"/>
      <c r="E32" s="47"/>
      <c r="F32" s="48"/>
      <c r="G32" s="47"/>
      <c r="H32" s="47"/>
      <c r="I32" s="47"/>
      <c r="J32" s="47"/>
      <c r="K32" s="47"/>
      <c r="L32" s="47"/>
      <c r="M32" s="47"/>
      <c r="N32" s="47"/>
      <c r="O32" s="47"/>
      <c r="P32" s="47"/>
      <c r="Q32" s="47"/>
      <c r="R32" s="47"/>
    </row>
    <row r="33" spans="1:18">
      <c r="A33" s="47"/>
      <c r="B33" s="47"/>
      <c r="C33" s="47"/>
      <c r="D33" s="47"/>
      <c r="E33" s="47"/>
      <c r="F33" s="48"/>
      <c r="G33" s="47"/>
      <c r="H33" s="47"/>
      <c r="I33" s="47"/>
      <c r="J33" s="47"/>
      <c r="K33" s="47"/>
      <c r="L33" s="47"/>
      <c r="M33" s="47"/>
      <c r="N33" s="47"/>
      <c r="O33" s="47"/>
      <c r="P33" s="47"/>
      <c r="Q33" s="47"/>
      <c r="R33" s="47"/>
    </row>
    <row r="34" spans="1:18">
      <c r="A34" s="47"/>
      <c r="B34" s="47"/>
      <c r="C34" s="47"/>
      <c r="D34" s="47"/>
      <c r="E34" s="47"/>
      <c r="F34" s="48"/>
      <c r="G34" s="47"/>
      <c r="H34" s="47"/>
      <c r="I34" s="47"/>
      <c r="J34" s="47"/>
      <c r="K34" s="47"/>
      <c r="L34" s="47"/>
      <c r="M34" s="49"/>
      <c r="N34" s="47"/>
      <c r="O34" s="47"/>
      <c r="P34" s="47"/>
      <c r="Q34" s="47"/>
      <c r="R34" s="47"/>
    </row>
    <row r="35" spans="1:18">
      <c r="A35" s="47"/>
      <c r="B35" s="47"/>
      <c r="C35" s="47"/>
      <c r="D35" s="47"/>
      <c r="E35" s="47"/>
      <c r="F35" s="48"/>
      <c r="G35" s="47"/>
      <c r="H35" s="47"/>
      <c r="I35" s="47"/>
      <c r="J35" s="47"/>
      <c r="K35" s="47"/>
      <c r="L35" s="47"/>
      <c r="M35" s="47"/>
      <c r="N35" s="47"/>
      <c r="O35" s="47"/>
      <c r="P35" s="47"/>
      <c r="Q35" s="47"/>
      <c r="R35" s="47"/>
    </row>
    <row r="36" spans="1:18">
      <c r="A36" s="47"/>
      <c r="B36" s="47"/>
      <c r="C36" s="47"/>
      <c r="D36" s="47"/>
      <c r="E36" s="47"/>
      <c r="F36" s="48"/>
      <c r="G36" s="47"/>
      <c r="H36" s="47"/>
      <c r="I36" s="47"/>
      <c r="J36" s="47"/>
      <c r="K36" s="47"/>
      <c r="L36" s="47"/>
      <c r="M36" s="47"/>
      <c r="N36" s="47"/>
      <c r="O36" s="47"/>
      <c r="P36" s="47"/>
      <c r="Q36" s="47"/>
      <c r="R36" s="47"/>
    </row>
  </sheetData>
  <mergeCells count="99">
    <mergeCell ref="A1:S1"/>
    <mergeCell ref="G2:H2"/>
    <mergeCell ref="J2:K2"/>
    <mergeCell ref="O2:P2"/>
    <mergeCell ref="Q2:R2"/>
    <mergeCell ref="T2:U2"/>
    <mergeCell ref="A30:C30"/>
    <mergeCell ref="A31:R31"/>
    <mergeCell ref="A2:A3"/>
    <mergeCell ref="A7:A10"/>
    <mergeCell ref="A12:A13"/>
    <mergeCell ref="A14:A15"/>
    <mergeCell ref="A18:A20"/>
    <mergeCell ref="A21:A23"/>
    <mergeCell ref="A24:A27"/>
    <mergeCell ref="B2:B3"/>
    <mergeCell ref="B7:B10"/>
    <mergeCell ref="B12:B13"/>
    <mergeCell ref="B14:B15"/>
    <mergeCell ref="B18:B20"/>
    <mergeCell ref="B21:B23"/>
    <mergeCell ref="B24:B27"/>
    <mergeCell ref="C2:C3"/>
    <mergeCell ref="C7:C10"/>
    <mergeCell ref="C12:C13"/>
    <mergeCell ref="C14:C15"/>
    <mergeCell ref="C18:C20"/>
    <mergeCell ref="C21:C23"/>
    <mergeCell ref="C24:C27"/>
    <mergeCell ref="D2:D3"/>
    <mergeCell ref="D7:D10"/>
    <mergeCell ref="D12:D13"/>
    <mergeCell ref="D14:D15"/>
    <mergeCell ref="D18:D20"/>
    <mergeCell ref="D21:D23"/>
    <mergeCell ref="D24:D27"/>
    <mergeCell ref="E2:E3"/>
    <mergeCell ref="E7:E10"/>
    <mergeCell ref="E12:E13"/>
    <mergeCell ref="E14:E15"/>
    <mergeCell ref="E18:E20"/>
    <mergeCell ref="E21:E23"/>
    <mergeCell ref="E24:E27"/>
    <mergeCell ref="F2:F3"/>
    <mergeCell ref="F7:F10"/>
    <mergeCell ref="F12:F13"/>
    <mergeCell ref="F14:F15"/>
    <mergeCell ref="F18:F20"/>
    <mergeCell ref="F21:F23"/>
    <mergeCell ref="F24:F27"/>
    <mergeCell ref="G7:G10"/>
    <mergeCell ref="G12:G13"/>
    <mergeCell ref="G14:G15"/>
    <mergeCell ref="G18:G20"/>
    <mergeCell ref="G21:G23"/>
    <mergeCell ref="G24:G27"/>
    <mergeCell ref="H7:H10"/>
    <mergeCell ref="H12:H13"/>
    <mergeCell ref="H14:H15"/>
    <mergeCell ref="H18:H20"/>
    <mergeCell ref="H21:H23"/>
    <mergeCell ref="H24:H27"/>
    <mergeCell ref="I2:I3"/>
    <mergeCell ref="I7:I10"/>
    <mergeCell ref="I12:I13"/>
    <mergeCell ref="I14:I15"/>
    <mergeCell ref="I18:I20"/>
    <mergeCell ref="I21:I23"/>
    <mergeCell ref="I24:I27"/>
    <mergeCell ref="J19:J20"/>
    <mergeCell ref="J22:J23"/>
    <mergeCell ref="J25:J26"/>
    <mergeCell ref="K19:K20"/>
    <mergeCell ref="K22:K23"/>
    <mergeCell ref="K25:K26"/>
    <mergeCell ref="L2:L3"/>
    <mergeCell ref="L19:L20"/>
    <mergeCell ref="L22:L23"/>
    <mergeCell ref="L25:L26"/>
    <mergeCell ref="N2:N3"/>
    <mergeCell ref="Q7:Q10"/>
    <mergeCell ref="Q12:Q13"/>
    <mergeCell ref="Q14:Q15"/>
    <mergeCell ref="Q18:Q20"/>
    <mergeCell ref="Q21:Q23"/>
    <mergeCell ref="Q24:Q27"/>
    <mergeCell ref="R7:R10"/>
    <mergeCell ref="R12:R13"/>
    <mergeCell ref="R14:R15"/>
    <mergeCell ref="R18:R20"/>
    <mergeCell ref="R21:R23"/>
    <mergeCell ref="R24:R27"/>
    <mergeCell ref="S2:S3"/>
    <mergeCell ref="T19:T20"/>
    <mergeCell ref="T22:T23"/>
    <mergeCell ref="T25:T26"/>
    <mergeCell ref="U19:U20"/>
    <mergeCell ref="U22:U23"/>
    <mergeCell ref="U25:U26"/>
  </mergeCells>
  <printOptions horizontalCentered="1"/>
  <pageMargins left="0.472222222222222" right="0.196527777777778" top="0.751388888888889" bottom="0.590277777777778" header="0.298611111111111" footer="0.298611111111111"/>
  <pageSetup paperSize="8" scale="79" fitToHeight="0" orientation="landscape" horizontalDpi="600"/>
  <headerFooter/>
  <rowBreaks count="3" manualBreakCount="3">
    <brk id="10" max="16383" man="1"/>
    <brk id="20" max="16383" man="1"/>
    <brk id="31"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130" zoomScaleNormal="130" topLeftCell="A10" workbookViewId="0">
      <selection activeCell="A10" sqref="$A1:$XFD1048576"/>
    </sheetView>
  </sheetViews>
  <sheetFormatPr defaultColWidth="9" defaultRowHeight="13.5"/>
  <sheetData/>
  <sortState ref="A1:J562">
    <sortCondition ref="G1"/>
  </sortState>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8" sqref="J18"/>
    </sheetView>
  </sheetViews>
  <sheetFormatPr defaultColWidth="9" defaultRowHeight="13.5"/>
  <sheetData/>
  <sortState ref="B1:J562">
    <sortCondition ref="G1"/>
  </sortState>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苳蟲愺</cp:lastModifiedBy>
  <dcterms:created xsi:type="dcterms:W3CDTF">2006-09-16T00:00:00Z</dcterms:created>
  <dcterms:modified xsi:type="dcterms:W3CDTF">2025-12-16T08:37:42Z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CB3F41B910164287930D21358AF210BC_13</vt:lpwstr>
  </property>
  <property fmtid="{D5CDD505-2E9C-101B-9397-08002B2CF9AE}" pid="3" name="KSOProductBuildVer">
    <vt:lpwstr>2052-12.1.0.24034</vt:lpwstr>
  </property>
  <property fmtid="{D5CDD505-2E9C-101B-9397-08002B2CF9AE}" pid="4" name="CalculationRule">
    <vt:i4>0</vt:i4>
  </property>
</Properties>
</file>